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16\Zastupitelstvo\2016_01_27 č.13\"/>
    </mc:Choice>
  </mc:AlternateContent>
  <bookViews>
    <workbookView xWindow="0" yWindow="0" windowWidth="20490" windowHeight="7545"/>
  </bookViews>
  <sheets>
    <sheet name="Nová" sheetId="2" r:id="rId1"/>
    <sheet name="List1" sheetId="4" r:id="rId2"/>
  </sheets>
  <calcPr calcId="152511"/>
</workbook>
</file>

<file path=xl/calcChain.xml><?xml version="1.0" encoding="utf-8"?>
<calcChain xmlns="http://schemas.openxmlformats.org/spreadsheetml/2006/main">
  <c r="D22" i="2" l="1"/>
  <c r="D36" i="2" s="1"/>
  <c r="C22" i="2"/>
  <c r="C36" i="2" s="1"/>
  <c r="C43" i="2"/>
  <c r="B22" i="2"/>
  <c r="B36" i="2"/>
  <c r="B37" i="2" s="1"/>
  <c r="C38" i="2" l="1"/>
  <c r="C39" i="2" s="1"/>
  <c r="C37" i="2"/>
  <c r="D39" i="2"/>
  <c r="D37" i="2"/>
  <c r="D40" i="2"/>
  <c r="D42" i="2" s="1"/>
  <c r="D43" i="2" s="1"/>
  <c r="B39" i="2"/>
  <c r="B40" i="2"/>
  <c r="B42" i="2" s="1"/>
  <c r="B43" i="2" s="1"/>
  <c r="C40" i="2" l="1"/>
</calcChain>
</file>

<file path=xl/sharedStrings.xml><?xml version="1.0" encoding="utf-8"?>
<sst xmlns="http://schemas.openxmlformats.org/spreadsheetml/2006/main" count="42" uniqueCount="41">
  <si>
    <t>1. Přímý materiál</t>
  </si>
  <si>
    <t>1.1 - surová voda podzemní + povrchová</t>
  </si>
  <si>
    <t>1.2 - pitná voda převzatá + odpadní voda předaná k čištění</t>
  </si>
  <si>
    <t>1.3 - chemikálie</t>
  </si>
  <si>
    <t>2. Energie</t>
  </si>
  <si>
    <t>2.1 - elektrická energie</t>
  </si>
  <si>
    <t>3. Mzdy</t>
  </si>
  <si>
    <t>3.1 - přímé mzdy</t>
  </si>
  <si>
    <t>4. Ostatní přímé náklady</t>
  </si>
  <si>
    <t>4.2 - opravy infrastrukturního majetku</t>
  </si>
  <si>
    <t>4.3 - nájem infrastrukturního majetku</t>
  </si>
  <si>
    <t>Výpočet kalkulace cen pro vodné a stočné</t>
  </si>
  <si>
    <t>v mil. Kč</t>
  </si>
  <si>
    <t>1.4 - ostatní materiál</t>
  </si>
  <si>
    <t>2.2 - ostatní energie</t>
  </si>
  <si>
    <t>3.2 - ostatní osobní náklady</t>
  </si>
  <si>
    <t>provozovatel: AQUACONSULT, spol. s r.o.</t>
  </si>
  <si>
    <t>plán</t>
  </si>
  <si>
    <t>5.1-poplatky za vypouštění odpadních vod</t>
  </si>
  <si>
    <t>5.2 - ostatní provozní náklady externí</t>
  </si>
  <si>
    <t>5.3 - ostatní provozní náklady ve vlastní režii</t>
  </si>
  <si>
    <t>9. Správní režie</t>
  </si>
  <si>
    <t>8. Výrobní režie</t>
  </si>
  <si>
    <t>7. Finanční výnosy</t>
  </si>
  <si>
    <t>4.1 - odpisy</t>
  </si>
  <si>
    <r>
      <t xml:space="preserve">4.4 </t>
    </r>
    <r>
      <rPr>
        <sz val="10"/>
        <rFont val="Arial CE"/>
        <charset val="238"/>
      </rPr>
      <t>- prostředky obnovy</t>
    </r>
  </si>
  <si>
    <r>
      <t>5.</t>
    </r>
    <r>
      <rPr>
        <sz val="10"/>
        <rFont val="Arial CE"/>
        <charset val="238"/>
      </rPr>
      <t>Provozní náklady</t>
    </r>
  </si>
  <si>
    <r>
      <t>6.</t>
    </r>
    <r>
      <rPr>
        <sz val="10"/>
        <rFont val="Arial CE"/>
        <charset val="238"/>
      </rPr>
      <t>Finanční náklady</t>
    </r>
  </si>
  <si>
    <t>dle zákona č. 274/2001 Sb. v platném znění</t>
  </si>
  <si>
    <t>členění položek podle Vyhlášky 428/2001 v platném znění, příloha 19</t>
  </si>
  <si>
    <t xml:space="preserve">voda:odpadní </t>
  </si>
  <si>
    <t xml:space="preserve">lokalita:Všenory,Dobřichovice,Karlík,Lety,Černolice(Všedokalče) </t>
  </si>
  <si>
    <t>10. Úplné vlastní náklady - ÚVN</t>
  </si>
  <si>
    <r>
      <t>11. Jednotkové náklady v Kč/m</t>
    </r>
    <r>
      <rPr>
        <sz val="8"/>
        <rFont val="Arial CE"/>
        <charset val="238"/>
      </rPr>
      <t>3</t>
    </r>
  </si>
  <si>
    <t>13. Kalkulační zisk</t>
  </si>
  <si>
    <t>16. Celkem ÚVN + zisk</t>
  </si>
  <si>
    <t>17. Voda faktur. pitná, odpadní + srážková v mil. m3</t>
  </si>
  <si>
    <t>18. Cena pro vodné a stočné</t>
  </si>
  <si>
    <t>19. Cena pro vodné a stočné + DPH</t>
  </si>
  <si>
    <t>skut</t>
  </si>
  <si>
    <t>14. - podíl zisku z ÚVN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</si>
</sst>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"/>
  </numFmts>
  <fonts count="5" x14ac:knownFonts="1">
    <font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0" fontId="0" fillId="0" borderId="0" xfId="0" applyFont="1"/>
    <xf numFmtId="2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/>
    <xf numFmtId="16" fontId="0" fillId="0" borderId="5" xfId="0" applyNumberFormat="1" applyBorder="1"/>
    <xf numFmtId="0" fontId="0" fillId="0" borderId="6" xfId="0" applyBorder="1"/>
    <xf numFmtId="167" fontId="0" fillId="2" borderId="2" xfId="0" applyNumberFormat="1" applyFill="1" applyBorder="1"/>
    <xf numFmtId="0" fontId="0" fillId="0" borderId="5" xfId="0" applyFont="1" applyBorder="1"/>
    <xf numFmtId="16" fontId="0" fillId="0" borderId="5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="110" zoomScaleNormal="110" workbookViewId="0">
      <selection activeCell="A40" sqref="A40"/>
    </sheetView>
  </sheetViews>
  <sheetFormatPr defaultRowHeight="12.75" x14ac:dyDescent="0.2"/>
  <cols>
    <col min="1" max="1" width="64.140625" bestFit="1" customWidth="1"/>
    <col min="2" max="4" width="8.140625" style="2" customWidth="1"/>
  </cols>
  <sheetData>
    <row r="1" spans="1:4" ht="15" x14ac:dyDescent="0.25">
      <c r="A1" s="1" t="s">
        <v>11</v>
      </c>
    </row>
    <row r="2" spans="1:4" x14ac:dyDescent="0.2">
      <c r="A2" s="7" t="s">
        <v>28</v>
      </c>
    </row>
    <row r="3" spans="1:4" x14ac:dyDescent="0.2">
      <c r="A3" s="7" t="s">
        <v>29</v>
      </c>
    </row>
    <row r="4" spans="1:4" x14ac:dyDescent="0.2">
      <c r="A4" s="7"/>
    </row>
    <row r="5" spans="1:4" x14ac:dyDescent="0.2">
      <c r="A5" t="s">
        <v>30</v>
      </c>
    </row>
    <row r="6" spans="1:4" x14ac:dyDescent="0.2">
      <c r="A6" t="s">
        <v>31</v>
      </c>
    </row>
    <row r="7" spans="1:4" x14ac:dyDescent="0.2">
      <c r="A7" s="7" t="s">
        <v>12</v>
      </c>
    </row>
    <row r="8" spans="1:4" hidden="1" x14ac:dyDescent="0.2">
      <c r="A8" s="3"/>
    </row>
    <row r="9" spans="1:4" ht="13.5" thickBot="1" x14ac:dyDescent="0.25">
      <c r="A9" s="7" t="s">
        <v>16</v>
      </c>
    </row>
    <row r="10" spans="1:4" x14ac:dyDescent="0.2">
      <c r="A10" s="9"/>
      <c r="B10" s="4" t="s">
        <v>17</v>
      </c>
      <c r="C10" s="4" t="s">
        <v>39</v>
      </c>
      <c r="D10" s="4" t="s">
        <v>17</v>
      </c>
    </row>
    <row r="11" spans="1:4" x14ac:dyDescent="0.2">
      <c r="A11" s="10"/>
      <c r="B11" s="5">
        <v>2015</v>
      </c>
      <c r="C11" s="5">
        <v>2015</v>
      </c>
      <c r="D11" s="5">
        <v>2016</v>
      </c>
    </row>
    <row r="12" spans="1:4" x14ac:dyDescent="0.2">
      <c r="A12" s="10" t="s">
        <v>0</v>
      </c>
      <c r="B12" s="5"/>
      <c r="C12" s="5"/>
      <c r="D12" s="5"/>
    </row>
    <row r="13" spans="1:4" x14ac:dyDescent="0.2">
      <c r="A13" s="10" t="s">
        <v>1</v>
      </c>
      <c r="B13" s="14">
        <v>0</v>
      </c>
      <c r="C13" s="14">
        <v>0</v>
      </c>
      <c r="D13" s="14">
        <v>0</v>
      </c>
    </row>
    <row r="14" spans="1:4" x14ac:dyDescent="0.2">
      <c r="A14" s="10" t="s">
        <v>2</v>
      </c>
      <c r="B14" s="14">
        <v>0</v>
      </c>
      <c r="C14" s="14">
        <v>0</v>
      </c>
      <c r="D14" s="14">
        <v>0</v>
      </c>
    </row>
    <row r="15" spans="1:4" x14ac:dyDescent="0.2">
      <c r="A15" s="10" t="s">
        <v>3</v>
      </c>
      <c r="B15" s="14">
        <v>0.25</v>
      </c>
      <c r="C15" s="14">
        <v>0.251</v>
      </c>
      <c r="D15" s="14">
        <v>0.26</v>
      </c>
    </row>
    <row r="16" spans="1:4" x14ac:dyDescent="0.2">
      <c r="A16" s="11" t="s">
        <v>13</v>
      </c>
      <c r="B16" s="14">
        <v>0.12</v>
      </c>
      <c r="C16" s="14">
        <v>0.18099999999999999</v>
      </c>
      <c r="D16" s="14">
        <v>0.15</v>
      </c>
    </row>
    <row r="17" spans="1:4" x14ac:dyDescent="0.2">
      <c r="A17" s="10" t="s">
        <v>4</v>
      </c>
      <c r="B17" s="14"/>
      <c r="C17" s="14"/>
      <c r="D17" s="14"/>
    </row>
    <row r="18" spans="1:4" x14ac:dyDescent="0.2">
      <c r="A18" s="10" t="s">
        <v>5</v>
      </c>
      <c r="B18" s="14">
        <v>1.4</v>
      </c>
      <c r="C18" s="14">
        <v>1.3080000000000001</v>
      </c>
      <c r="D18" s="14">
        <v>1.4</v>
      </c>
    </row>
    <row r="19" spans="1:4" x14ac:dyDescent="0.2">
      <c r="A19" s="10" t="s">
        <v>14</v>
      </c>
      <c r="B19" s="14">
        <v>0</v>
      </c>
      <c r="C19" s="14">
        <v>0</v>
      </c>
      <c r="D19" s="14">
        <v>0</v>
      </c>
    </row>
    <row r="20" spans="1:4" x14ac:dyDescent="0.2">
      <c r="A20" s="10" t="s">
        <v>6</v>
      </c>
      <c r="B20" s="14"/>
      <c r="C20" s="14"/>
      <c r="D20" s="14"/>
    </row>
    <row r="21" spans="1:4" x14ac:dyDescent="0.2">
      <c r="A21" s="10" t="s">
        <v>7</v>
      </c>
      <c r="B21" s="14">
        <v>1.33</v>
      </c>
      <c r="C21" s="14">
        <v>1.33</v>
      </c>
      <c r="D21" s="14">
        <v>1.33</v>
      </c>
    </row>
    <row r="22" spans="1:4" x14ac:dyDescent="0.2">
      <c r="A22" s="10" t="s">
        <v>15</v>
      </c>
      <c r="B22" s="14">
        <f>0.35*B21</f>
        <v>0.46549999999999997</v>
      </c>
      <c r="C22" s="14">
        <f>0.35*C21</f>
        <v>0.46549999999999997</v>
      </c>
      <c r="D22" s="14">
        <f>0.35*D21</f>
        <v>0.46549999999999997</v>
      </c>
    </row>
    <row r="23" spans="1:4" x14ac:dyDescent="0.2">
      <c r="A23" s="10" t="s">
        <v>8</v>
      </c>
      <c r="B23" s="14"/>
      <c r="C23" s="14"/>
      <c r="D23" s="14"/>
    </row>
    <row r="24" spans="1:4" x14ac:dyDescent="0.2">
      <c r="A24" s="10" t="s">
        <v>24</v>
      </c>
      <c r="B24" s="14">
        <v>0</v>
      </c>
      <c r="C24" s="14">
        <v>0</v>
      </c>
      <c r="D24" s="14">
        <v>0</v>
      </c>
    </row>
    <row r="25" spans="1:4" x14ac:dyDescent="0.2">
      <c r="A25" s="12" t="s">
        <v>9</v>
      </c>
      <c r="B25" s="14">
        <v>0.55000000000000004</v>
      </c>
      <c r="C25" s="14">
        <v>0.69399999999999995</v>
      </c>
      <c r="D25" s="14">
        <v>0.6</v>
      </c>
    </row>
    <row r="26" spans="1:4" x14ac:dyDescent="0.2">
      <c r="A26" s="10" t="s">
        <v>10</v>
      </c>
      <c r="B26" s="14">
        <v>1.2</v>
      </c>
      <c r="C26" s="14">
        <v>1.2</v>
      </c>
      <c r="D26" s="14">
        <v>1.2</v>
      </c>
    </row>
    <row r="27" spans="1:4" x14ac:dyDescent="0.2">
      <c r="A27" s="15" t="s">
        <v>25</v>
      </c>
      <c r="B27" s="14">
        <v>0</v>
      </c>
      <c r="C27" s="14">
        <v>0</v>
      </c>
      <c r="D27" s="14">
        <v>0</v>
      </c>
    </row>
    <row r="28" spans="1:4" x14ac:dyDescent="0.2">
      <c r="A28" s="15" t="s">
        <v>26</v>
      </c>
      <c r="B28" s="14"/>
      <c r="C28" s="14"/>
      <c r="D28" s="14"/>
    </row>
    <row r="29" spans="1:4" x14ac:dyDescent="0.2">
      <c r="A29" s="15" t="s">
        <v>18</v>
      </c>
      <c r="B29" s="14">
        <v>0.16</v>
      </c>
      <c r="C29" s="14">
        <v>3.7999999999999999E-2</v>
      </c>
      <c r="D29" s="14">
        <v>0.16</v>
      </c>
    </row>
    <row r="30" spans="1:4" x14ac:dyDescent="0.2">
      <c r="A30" s="16" t="s">
        <v>19</v>
      </c>
      <c r="B30" s="14">
        <v>1.8</v>
      </c>
      <c r="C30" s="14">
        <v>1.599</v>
      </c>
      <c r="D30" s="14">
        <v>1.7</v>
      </c>
    </row>
    <row r="31" spans="1:4" x14ac:dyDescent="0.2">
      <c r="A31" s="15" t="s">
        <v>20</v>
      </c>
      <c r="B31" s="14">
        <v>0.45</v>
      </c>
      <c r="C31" s="14">
        <v>0.45</v>
      </c>
      <c r="D31" s="14">
        <v>0.45</v>
      </c>
    </row>
    <row r="32" spans="1:4" x14ac:dyDescent="0.2">
      <c r="A32" s="15" t="s">
        <v>27</v>
      </c>
      <c r="B32" s="14">
        <v>0</v>
      </c>
      <c r="C32" s="14">
        <v>0</v>
      </c>
      <c r="D32" s="14">
        <v>0</v>
      </c>
    </row>
    <row r="33" spans="1:4" x14ac:dyDescent="0.2">
      <c r="A33" s="15" t="s">
        <v>23</v>
      </c>
      <c r="B33" s="14">
        <v>0</v>
      </c>
      <c r="C33" s="14">
        <v>0</v>
      </c>
      <c r="D33" s="14">
        <v>0</v>
      </c>
    </row>
    <row r="34" spans="1:4" x14ac:dyDescent="0.2">
      <c r="A34" s="10" t="s">
        <v>22</v>
      </c>
      <c r="B34" s="14">
        <v>0</v>
      </c>
      <c r="C34" s="14">
        <v>0</v>
      </c>
      <c r="D34" s="14">
        <v>0</v>
      </c>
    </row>
    <row r="35" spans="1:4" x14ac:dyDescent="0.2">
      <c r="A35" s="10" t="s">
        <v>21</v>
      </c>
      <c r="B35" s="14">
        <v>0.48</v>
      </c>
      <c r="C35" s="14">
        <v>0.48</v>
      </c>
      <c r="D35" s="14">
        <v>0.48</v>
      </c>
    </row>
    <row r="36" spans="1:4" x14ac:dyDescent="0.2">
      <c r="A36" s="10" t="s">
        <v>32</v>
      </c>
      <c r="B36" s="14">
        <f>SUM(B13:B35)</f>
        <v>8.2055000000000007</v>
      </c>
      <c r="C36" s="14">
        <f>SUM(C13:C35)</f>
        <v>7.9965000000000011</v>
      </c>
      <c r="D36" s="14">
        <f>SUM(D13:D35)</f>
        <v>8.1955000000000009</v>
      </c>
    </row>
    <row r="37" spans="1:4" x14ac:dyDescent="0.2">
      <c r="A37" s="10" t="s">
        <v>33</v>
      </c>
      <c r="B37" s="14">
        <f>B36/B41</f>
        <v>28.590592334494779</v>
      </c>
      <c r="C37" s="14">
        <f>C36/C41</f>
        <v>28.703677114592161</v>
      </c>
      <c r="D37" s="14">
        <f>D36/D41</f>
        <v>28.585629577956055</v>
      </c>
    </row>
    <row r="38" spans="1:4" x14ac:dyDescent="0.2">
      <c r="A38" s="10" t="s">
        <v>34</v>
      </c>
      <c r="B38" s="14">
        <v>0.71399999999999997</v>
      </c>
      <c r="C38" s="14">
        <f>C41*C42-C36</f>
        <v>0.66201503999999822</v>
      </c>
      <c r="D38" s="14">
        <v>0.71399999999999997</v>
      </c>
    </row>
    <row r="39" spans="1:4" x14ac:dyDescent="0.2">
      <c r="A39" s="10" t="s">
        <v>40</v>
      </c>
      <c r="B39" s="14">
        <f>B38/B36*100</f>
        <v>8.7014807141551387</v>
      </c>
      <c r="C39" s="14">
        <f>C38/C36*100</f>
        <v>8.2788099793659491</v>
      </c>
      <c r="D39" s="14">
        <f>D38/D36*100</f>
        <v>8.7120981026172881</v>
      </c>
    </row>
    <row r="40" spans="1:4" x14ac:dyDescent="0.2">
      <c r="A40" s="10" t="s">
        <v>35</v>
      </c>
      <c r="B40" s="14">
        <f>B36+B38</f>
        <v>8.9195000000000011</v>
      </c>
      <c r="C40" s="14">
        <f>C36+C38</f>
        <v>8.6585150399999993</v>
      </c>
      <c r="D40" s="14">
        <f>D36+D38</f>
        <v>8.9095000000000013</v>
      </c>
    </row>
    <row r="41" spans="1:4" x14ac:dyDescent="0.2">
      <c r="A41" s="10" t="s">
        <v>36</v>
      </c>
      <c r="B41" s="14">
        <v>0.28699999999999998</v>
      </c>
      <c r="C41" s="14">
        <v>0.278588</v>
      </c>
      <c r="D41" s="14">
        <v>0.28670000000000001</v>
      </c>
    </row>
    <row r="42" spans="1:4" x14ac:dyDescent="0.2">
      <c r="A42" s="10" t="s">
        <v>37</v>
      </c>
      <c r="B42" s="6">
        <f>B40/B41</f>
        <v>31.07839721254356</v>
      </c>
      <c r="C42" s="6">
        <v>31.08</v>
      </c>
      <c r="D42" s="6">
        <f>D40/D41</f>
        <v>31.076037670038371</v>
      </c>
    </row>
    <row r="43" spans="1:4" ht="13.5" thickBot="1" x14ac:dyDescent="0.25">
      <c r="A43" s="13" t="s">
        <v>38</v>
      </c>
      <c r="B43" s="8">
        <f>B42*1.15</f>
        <v>35.74015679442509</v>
      </c>
      <c r="C43" s="8">
        <f>C42*1.15</f>
        <v>35.741999999999997</v>
      </c>
      <c r="D43" s="8">
        <f>D42*1.15</f>
        <v>35.737443320544124</v>
      </c>
    </row>
  </sheetData>
  <phoneticPr fontId="3" type="noConversion"/>
  <pageMargins left="1.0236220472440944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Nová</vt:lpstr>
      <vt:lpstr>List1</vt:lpstr>
    </vt:vector>
  </TitlesOfParts>
  <Company>ATC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Štorková</dc:creator>
  <cp:lastModifiedBy>Pavel Schmidt</cp:lastModifiedBy>
  <cp:lastPrinted>2016-01-22T13:39:47Z</cp:lastPrinted>
  <dcterms:created xsi:type="dcterms:W3CDTF">2012-01-13T12:08:25Z</dcterms:created>
  <dcterms:modified xsi:type="dcterms:W3CDTF">2016-01-27T09:59:32Z</dcterms:modified>
</cp:coreProperties>
</file>